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/>
  <bookViews>
    <workbookView xWindow="285" yWindow="225" windowWidth="9720" windowHeight="5775"/>
  </bookViews>
  <sheets>
    <sheet name="정답" sheetId="6" r:id="rId1"/>
    <sheet name="보기1" sheetId="2" r:id="rId2"/>
    <sheet name="보기2" sheetId="3" r:id="rId3"/>
    <sheet name="보기3" sheetId="5" r:id="rId4"/>
  </sheets>
  <calcPr calcId="144525"/>
</workbook>
</file>

<file path=xl/calcChain.xml><?xml version="1.0" encoding="utf-8"?>
<calcChain xmlns="http://schemas.openxmlformats.org/spreadsheetml/2006/main">
  <c r="H5" i="2" l="1"/>
  <c r="H6" i="2"/>
  <c r="H7" i="2"/>
  <c r="H8" i="2"/>
  <c r="H9" i="2"/>
  <c r="H10" i="2"/>
  <c r="H11" i="2"/>
  <c r="H12" i="2"/>
  <c r="H4" i="2"/>
  <c r="F4" i="6"/>
  <c r="I4" i="2"/>
  <c r="F5" i="6"/>
  <c r="I5" i="2"/>
  <c r="F7" i="6"/>
  <c r="I7" i="2"/>
  <c r="F6" i="6"/>
  <c r="I6" i="2"/>
  <c r="F8" i="6"/>
  <c r="I8" i="2"/>
  <c r="F9" i="6"/>
  <c r="I9" i="2"/>
  <c r="F10" i="6"/>
  <c r="I10" i="2"/>
  <c r="F11" i="6"/>
  <c r="I11" i="2"/>
  <c r="F12" i="6"/>
  <c r="I12" i="2"/>
  <c r="D13" i="6"/>
  <c r="H5" i="6"/>
  <c r="H6" i="6"/>
  <c r="H7" i="6"/>
  <c r="H8" i="6"/>
  <c r="H9" i="6"/>
  <c r="H10" i="6"/>
  <c r="H11" i="6"/>
  <c r="H12" i="6"/>
  <c r="H4" i="6"/>
  <c r="D14" i="6"/>
  <c r="D16" i="6" s="1"/>
  <c r="G5" i="6"/>
  <c r="G15" i="6" s="1"/>
  <c r="G8" i="6"/>
  <c r="G10" i="6"/>
  <c r="G11" i="6"/>
  <c r="G12" i="6"/>
  <c r="H15" i="6"/>
  <c r="I5" i="6"/>
  <c r="I8" i="6"/>
  <c r="I10" i="6"/>
  <c r="I11" i="6"/>
  <c r="I12" i="6"/>
  <c r="I15" i="6"/>
  <c r="F15" i="6"/>
  <c r="G4" i="6"/>
  <c r="G6" i="6"/>
  <c r="G7" i="6"/>
  <c r="G9" i="6"/>
  <c r="G14" i="6"/>
  <c r="H14" i="6"/>
  <c r="I4" i="6"/>
  <c r="I6" i="6"/>
  <c r="I7" i="6"/>
  <c r="I9" i="6"/>
  <c r="I14" i="6"/>
  <c r="F14" i="6"/>
  <c r="D15" i="6"/>
  <c r="F13" i="6"/>
  <c r="G13" i="6"/>
  <c r="H13" i="6"/>
  <c r="I13" i="6"/>
</calcChain>
</file>

<file path=xl/sharedStrings.xml><?xml version="1.0" encoding="utf-8"?>
<sst xmlns="http://schemas.openxmlformats.org/spreadsheetml/2006/main" count="155" uniqueCount="60">
  <si>
    <t>①</t>
  </si>
  <si>
    <t>②</t>
  </si>
  <si>
    <t>③</t>
  </si>
  <si>
    <t>④</t>
  </si>
  <si>
    <t>⑤</t>
  </si>
  <si>
    <t>⑥</t>
  </si>
  <si>
    <t>⑦</t>
  </si>
  <si>
    <t>⑧</t>
  </si>
  <si>
    <t>⑨</t>
  </si>
  <si>
    <t>⑩</t>
  </si>
  <si>
    <t>전체</t>
    <phoneticPr fontId="2" type="noConversion"/>
  </si>
  <si>
    <t>수량</t>
  </si>
  <si>
    <t>단가</t>
  </si>
  <si>
    <t>총액</t>
  </si>
  <si>
    <t>공급가액</t>
    <phoneticPr fontId="2" type="noConversion"/>
  </si>
  <si>
    <t>세액</t>
    <phoneticPr fontId="2" type="noConversion"/>
  </si>
  <si>
    <t>확인용</t>
    <phoneticPr fontId="2" type="noConversion"/>
  </si>
  <si>
    <t>합계</t>
    <phoneticPr fontId="2" type="noConversion"/>
  </si>
  <si>
    <t>⑪</t>
    <phoneticPr fontId="2" type="noConversion"/>
  </si>
  <si>
    <t>⑫</t>
    <phoneticPr fontId="2" type="noConversion"/>
  </si>
  <si>
    <t>⑬</t>
    <phoneticPr fontId="2" type="noConversion"/>
  </si>
  <si>
    <t>온라인</t>
    <phoneticPr fontId="2" type="noConversion"/>
  </si>
  <si>
    <t>멤버쉽</t>
    <phoneticPr fontId="2" type="noConversion"/>
  </si>
  <si>
    <t>동작구</t>
    <phoneticPr fontId="2" type="noConversion"/>
  </si>
  <si>
    <t>송파구</t>
    <phoneticPr fontId="2" type="noConversion"/>
  </si>
  <si>
    <t>금천구</t>
    <phoneticPr fontId="2" type="noConversion"/>
  </si>
  <si>
    <t>노원구</t>
    <phoneticPr fontId="2" type="noConversion"/>
  </si>
  <si>
    <t>중랑구</t>
    <phoneticPr fontId="2" type="noConversion"/>
  </si>
  <si>
    <t>용산구</t>
    <phoneticPr fontId="2" type="noConversion"/>
  </si>
  <si>
    <t>마포구</t>
    <phoneticPr fontId="2" type="noConversion"/>
  </si>
  <si>
    <t>서대문구</t>
    <phoneticPr fontId="2" type="noConversion"/>
  </si>
  <si>
    <t>은평구</t>
    <phoneticPr fontId="2" type="noConversion"/>
  </si>
  <si>
    <t>택배비</t>
    <phoneticPr fontId="2" type="noConversion"/>
  </si>
  <si>
    <r>
      <t>도서 판매형태별</t>
    </r>
    <r>
      <rPr>
        <sz val="11"/>
        <rFont val="돋움"/>
        <family val="3"/>
        <charset val="129"/>
      </rPr>
      <t xml:space="preserve"> 명세서</t>
    </r>
    <phoneticPr fontId="2" type="noConversion"/>
  </si>
  <si>
    <t>비율</t>
    <phoneticPr fontId="2" type="noConversion"/>
  </si>
  <si>
    <t>도서 판매형태별 명세서</t>
    <phoneticPr fontId="2" type="noConversion"/>
  </si>
  <si>
    <t>지역</t>
    <phoneticPr fontId="2" type="noConversion"/>
  </si>
  <si>
    <t>판매
형태</t>
    <phoneticPr fontId="2" type="noConversion"/>
  </si>
  <si>
    <t>사업장</t>
    <phoneticPr fontId="2" type="noConversion"/>
  </si>
  <si>
    <t>단가</t>
    <phoneticPr fontId="2" type="noConversion"/>
  </si>
  <si>
    <t>온라인</t>
    <phoneticPr fontId="2" type="noConversion"/>
  </si>
  <si>
    <t>멤버쉽</t>
    <phoneticPr fontId="2" type="noConversion"/>
  </si>
  <si>
    <t>동작구</t>
    <phoneticPr fontId="2" type="noConversion"/>
  </si>
  <si>
    <t>송파구</t>
    <phoneticPr fontId="2" type="noConversion"/>
  </si>
  <si>
    <t>금천구</t>
    <phoneticPr fontId="2" type="noConversion"/>
  </si>
  <si>
    <t>노원구</t>
    <phoneticPr fontId="2" type="noConversion"/>
  </si>
  <si>
    <t>중랑구</t>
    <phoneticPr fontId="2" type="noConversion"/>
  </si>
  <si>
    <t>용산구</t>
    <phoneticPr fontId="2" type="noConversion"/>
  </si>
  <si>
    <t>마포구</t>
    <phoneticPr fontId="2" type="noConversion"/>
  </si>
  <si>
    <t>서대문구</t>
    <phoneticPr fontId="2" type="noConversion"/>
  </si>
  <si>
    <t>은평구</t>
    <phoneticPr fontId="2" type="noConversion"/>
  </si>
  <si>
    <t>판매
형태</t>
    <phoneticPr fontId="2" type="noConversion"/>
  </si>
  <si>
    <t>지역</t>
    <phoneticPr fontId="2" type="noConversion"/>
  </si>
  <si>
    <t>공급가액</t>
    <phoneticPr fontId="2" type="noConversion"/>
  </si>
  <si>
    <t>세액</t>
    <phoneticPr fontId="2" type="noConversion"/>
  </si>
  <si>
    <t>택배비</t>
    <phoneticPr fontId="2" type="noConversion"/>
  </si>
  <si>
    <t>합계</t>
    <phoneticPr fontId="2" type="noConversion"/>
  </si>
  <si>
    <t>전체</t>
    <phoneticPr fontId="2" type="noConversion"/>
  </si>
  <si>
    <t>비율</t>
    <phoneticPr fontId="2" type="noConversion"/>
  </si>
  <si>
    <t>계산식 근거 :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</si>
</sst>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&quot;⑦&quot;;&quot;⑦&quot;;&quot;⑦&quot;;&quot;⑦&quot;"/>
  </numFmts>
  <fonts count="8" x14ac:knownFonts="1">
    <font>
      <sz val="11"/>
      <name val="돋움"/>
      <family val="3"/>
      <charset val="129"/>
    </font>
    <font>
      <sz val="11"/>
      <name val="돋움"/>
      <family val="3"/>
      <charset val="129"/>
    </font>
    <font>
      <sz val="8"/>
      <name val="돋움"/>
      <family val="3"/>
      <charset val="129"/>
    </font>
    <font>
      <sz val="12"/>
      <name val="돋움"/>
      <family val="3"/>
      <charset val="129"/>
    </font>
    <font>
      <sz val="11"/>
      <color indexed="12"/>
      <name val="돋움"/>
      <family val="3"/>
      <charset val="129"/>
    </font>
    <font>
      <sz val="11"/>
      <name val="돋움"/>
      <family val="3"/>
      <charset val="129"/>
    </font>
    <font>
      <sz val="10"/>
      <name val="돋움"/>
      <family val="3"/>
      <charset val="129"/>
    </font>
    <font>
      <sz val="22"/>
      <name val="돋움"/>
      <family val="3"/>
      <charset val="129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double">
        <color indexed="64"/>
      </top>
      <bottom/>
      <diagonal style="thin">
        <color indexed="64"/>
      </diagonal>
    </border>
    <border diagonalUp="1" diagonalDown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 diagonalUp="1" diagonalDown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74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3" fontId="1" fillId="0" borderId="2" xfId="0" applyNumberFormat="1" applyFont="1" applyBorder="1" applyAlignment="1">
      <alignment vertical="center"/>
    </xf>
    <xf numFmtId="3" fontId="4" fillId="0" borderId="2" xfId="0" applyNumberFormat="1" applyFont="1" applyBorder="1" applyAlignment="1">
      <alignment vertical="center"/>
    </xf>
    <xf numFmtId="3" fontId="5" fillId="0" borderId="3" xfId="0" applyNumberFormat="1" applyFont="1" applyBorder="1" applyAlignment="1">
      <alignment vertical="center"/>
    </xf>
    <xf numFmtId="3" fontId="5" fillId="0" borderId="4" xfId="0" applyNumberFormat="1" applyFont="1" applyBorder="1" applyAlignment="1">
      <alignment vertical="center"/>
    </xf>
    <xf numFmtId="3" fontId="0" fillId="0" borderId="0" xfId="0" applyNumberFormat="1" applyAlignment="1">
      <alignment vertical="center"/>
    </xf>
    <xf numFmtId="49" fontId="0" fillId="0" borderId="0" xfId="0" applyNumberFormat="1" applyAlignment="1">
      <alignment vertical="center"/>
    </xf>
    <xf numFmtId="0" fontId="0" fillId="0" borderId="3" xfId="0" applyBorder="1" applyAlignment="1">
      <alignment vertical="center"/>
    </xf>
    <xf numFmtId="0" fontId="5" fillId="0" borderId="3" xfId="0" applyFont="1" applyBorder="1" applyAlignment="1">
      <alignment vertical="center"/>
    </xf>
    <xf numFmtId="0" fontId="5" fillId="0" borderId="4" xfId="0" applyFont="1" applyBorder="1" applyAlignment="1">
      <alignment vertical="center"/>
    </xf>
    <xf numFmtId="176" fontId="3" fillId="0" borderId="0" xfId="0" applyNumberFormat="1" applyFont="1" applyAlignment="1">
      <alignment horizontal="center" vertical="center"/>
    </xf>
    <xf numFmtId="0" fontId="5" fillId="0" borderId="5" xfId="0" applyFont="1" applyBorder="1" applyAlignment="1">
      <alignment vertical="center"/>
    </xf>
    <xf numFmtId="3" fontId="5" fillId="0" borderId="3" xfId="0" applyNumberFormat="1" applyFont="1" applyBorder="1" applyAlignment="1">
      <alignment horizontal="center" vertical="center"/>
    </xf>
    <xf numFmtId="3" fontId="4" fillId="0" borderId="6" xfId="0" applyNumberFormat="1" applyFont="1" applyBorder="1" applyAlignment="1">
      <alignment vertical="center"/>
    </xf>
    <xf numFmtId="3" fontId="0" fillId="0" borderId="3" xfId="0" applyNumberFormat="1" applyBorder="1" applyAlignment="1">
      <alignment vertical="center"/>
    </xf>
    <xf numFmtId="3" fontId="0" fillId="0" borderId="5" xfId="0" applyNumberFormat="1" applyBorder="1" applyAlignment="1">
      <alignment vertical="center"/>
    </xf>
    <xf numFmtId="3" fontId="4" fillId="0" borderId="2" xfId="0" quotePrefix="1" applyNumberFormat="1" applyFont="1" applyBorder="1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0" applyFont="1" applyAlignment="1">
      <alignment vertical="center"/>
    </xf>
    <xf numFmtId="0" fontId="5" fillId="0" borderId="0" xfId="0" quotePrefix="1" applyFont="1" applyAlignment="1">
      <alignment horizontal="right" vertical="center"/>
    </xf>
    <xf numFmtId="0" fontId="3" fillId="0" borderId="2" xfId="0" applyNumberFormat="1" applyFont="1" applyBorder="1" applyAlignment="1">
      <alignment horizontal="center" vertical="center"/>
    </xf>
    <xf numFmtId="0" fontId="3" fillId="0" borderId="3" xfId="0" applyNumberFormat="1" applyFont="1" applyBorder="1" applyAlignment="1">
      <alignment horizontal="center" vertical="center"/>
    </xf>
    <xf numFmtId="0" fontId="3" fillId="0" borderId="4" xfId="0" applyNumberFormat="1" applyFont="1" applyBorder="1" applyAlignment="1">
      <alignment horizontal="center" vertical="center"/>
    </xf>
    <xf numFmtId="0" fontId="3" fillId="0" borderId="6" xfId="0" applyNumberFormat="1" applyFont="1" applyBorder="1" applyAlignment="1">
      <alignment horizontal="center" vertical="center"/>
    </xf>
    <xf numFmtId="0" fontId="3" fillId="0" borderId="5" xfId="0" applyNumberFormat="1" applyFont="1" applyBorder="1" applyAlignment="1">
      <alignment horizontal="center" vertical="center"/>
    </xf>
    <xf numFmtId="57" fontId="0" fillId="0" borderId="7" xfId="0" quotePrefix="1" applyNumberFormat="1" applyBorder="1" applyAlignment="1">
      <alignment horizontal="center" vertical="center"/>
    </xf>
    <xf numFmtId="57" fontId="0" fillId="0" borderId="7" xfId="0" quotePrefix="1" applyNumberFormat="1" applyBorder="1" applyAlignment="1">
      <alignment vertical="center"/>
    </xf>
    <xf numFmtId="0" fontId="5" fillId="0" borderId="1" xfId="0" applyFont="1" applyBorder="1" applyAlignment="1">
      <alignment vertical="center"/>
    </xf>
    <xf numFmtId="0" fontId="5" fillId="0" borderId="2" xfId="0" applyFont="1" applyBorder="1" applyAlignment="1">
      <alignment vertical="center"/>
    </xf>
    <xf numFmtId="3" fontId="1" fillId="0" borderId="2" xfId="0" applyNumberFormat="1" applyFont="1" applyBorder="1" applyAlignment="1">
      <alignment horizontal="center" vertical="center"/>
    </xf>
    <xf numFmtId="3" fontId="5" fillId="0" borderId="4" xfId="0" applyNumberFormat="1" applyFont="1" applyBorder="1" applyAlignment="1">
      <alignment horizontal="center" vertical="center"/>
    </xf>
    <xf numFmtId="0" fontId="3" fillId="0" borderId="9" xfId="0" applyNumberFormat="1" applyFont="1" applyBorder="1" applyAlignment="1">
      <alignment horizontal="center" vertical="center"/>
    </xf>
    <xf numFmtId="0" fontId="3" fillId="0" borderId="8" xfId="0" applyNumberFormat="1" applyFont="1" applyBorder="1" applyAlignment="1">
      <alignment horizontal="center" vertical="center"/>
    </xf>
    <xf numFmtId="0" fontId="3" fillId="0" borderId="9" xfId="0" applyFont="1" applyBorder="1"/>
    <xf numFmtId="3" fontId="3" fillId="0" borderId="9" xfId="0" applyNumberFormat="1" applyFont="1" applyBorder="1"/>
    <xf numFmtId="0" fontId="3" fillId="0" borderId="8" xfId="0" applyFont="1" applyBorder="1"/>
    <xf numFmtId="0" fontId="5" fillId="0" borderId="1" xfId="0" applyFont="1" applyBorder="1" applyAlignment="1">
      <alignment vertical="center" wrapText="1"/>
    </xf>
    <xf numFmtId="0" fontId="6" fillId="0" borderId="4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3" fontId="6" fillId="0" borderId="3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vertical="center"/>
    </xf>
    <xf numFmtId="0" fontId="6" fillId="0" borderId="2" xfId="0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6" fillId="0" borderId="4" xfId="0" applyFont="1" applyBorder="1" applyAlignment="1">
      <alignment vertical="center"/>
    </xf>
    <xf numFmtId="0" fontId="6" fillId="0" borderId="5" xfId="0" applyFont="1" applyBorder="1" applyAlignment="1">
      <alignment vertical="center"/>
    </xf>
    <xf numFmtId="0" fontId="6" fillId="0" borderId="10" xfId="0" applyNumberFormat="1" applyFont="1" applyBorder="1" applyAlignment="1">
      <alignment horizontal="left" vertical="top" indent="1"/>
    </xf>
    <xf numFmtId="0" fontId="6" fillId="0" borderId="8" xfId="0" applyFont="1" applyBorder="1" applyAlignment="1">
      <alignment vertical="center"/>
    </xf>
    <xf numFmtId="0" fontId="6" fillId="0" borderId="8" xfId="0" applyFont="1" applyBorder="1"/>
    <xf numFmtId="0" fontId="5" fillId="0" borderId="12" xfId="0" applyNumberFormat="1" applyFont="1" applyBorder="1" applyAlignment="1">
      <alignment vertical="top"/>
    </xf>
    <xf numFmtId="0" fontId="5" fillId="0" borderId="6" xfId="0" applyNumberFormat="1" applyFont="1" applyBorder="1" applyAlignment="1">
      <alignment vertical="top"/>
    </xf>
    <xf numFmtId="0" fontId="5" fillId="0" borderId="2" xfId="0" applyNumberFormat="1" applyFont="1" applyBorder="1" applyAlignment="1">
      <alignment vertical="top"/>
    </xf>
    <xf numFmtId="3" fontId="5" fillId="0" borderId="14" xfId="0" applyNumberFormat="1" applyFont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9" fontId="5" fillId="0" borderId="11" xfId="1" applyFont="1" applyBorder="1" applyAlignment="1">
      <alignment horizontal="center" vertical="center"/>
    </xf>
    <xf numFmtId="9" fontId="5" fillId="0" borderId="9" xfId="1" applyFont="1" applyBorder="1" applyAlignment="1">
      <alignment horizontal="center" vertical="center"/>
    </xf>
    <xf numFmtId="9" fontId="5" fillId="0" borderId="8" xfId="1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/>
    </xf>
    <xf numFmtId="0" fontId="3" fillId="0" borderId="9" xfId="0" applyFont="1" applyBorder="1" applyAlignment="1"/>
    <xf numFmtId="0" fontId="6" fillId="0" borderId="12" xfId="0" applyNumberFormat="1" applyFont="1" applyBorder="1" applyAlignment="1">
      <alignment vertical="top"/>
    </xf>
    <xf numFmtId="0" fontId="6" fillId="0" borderId="6" xfId="0" applyNumberFormat="1" applyFont="1" applyBorder="1" applyAlignment="1">
      <alignment vertical="top"/>
    </xf>
    <xf numFmtId="0" fontId="6" fillId="0" borderId="2" xfId="0" applyNumberFormat="1" applyFont="1" applyBorder="1" applyAlignment="1">
      <alignment vertical="top"/>
    </xf>
    <xf numFmtId="0" fontId="3" fillId="0" borderId="11" xfId="0" applyNumberFormat="1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0" xfId="0" applyNumberFormat="1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3" fillId="0" borderId="14" xfId="0" applyNumberFormat="1" applyFont="1" applyBorder="1" applyAlignment="1">
      <alignment horizontal="center" vertical="center"/>
    </xf>
  </cellXfs>
  <cellStyles count="2">
    <cellStyle name="백분율" xfId="1" builtinId="5"/>
    <cellStyle name="표준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ko-KR"/>
              <a:t>온라인 판매 현황</a:t>
            </a:r>
          </a:p>
        </c:rich>
      </c:tx>
      <c:layout>
        <c:manualLayout>
          <c:xMode val="edge"/>
          <c:yMode val="edge"/>
          <c:x val="0.30621323893222346"/>
          <c:y val="4.619565217391304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1686398973741863"/>
          <c:y val="0.29076086956521746"/>
          <c:w val="0.68195315530316447"/>
          <c:h val="0.54891304347826086"/>
        </c:manualLayout>
      </c:layout>
      <c:barChart>
        <c:barDir val="col"/>
        <c:grouping val="clustered"/>
        <c:varyColors val="1"/>
        <c:ser>
          <c:idx val="0"/>
          <c:order val="0"/>
          <c:spPr>
            <a:effectLst>
              <a:outerShdw blurRad="50800" dist="38100" dir="2700000" algn="tl" rotWithShape="0">
                <a:prstClr val="black">
                  <a:alpha val="71000"/>
                </a:prstClr>
              </a:outerShdw>
            </a:effectLst>
          </c:spPr>
          <c:invertIfNegative val="0"/>
          <c:dPt>
            <c:idx val="2"/>
            <c:invertIfNegative val="0"/>
            <c:bubble3D val="0"/>
            <c:spPr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</c:dPt>
          <c:dLbls>
            <c:numFmt formatCode="#,##0\ &quot;권&quot;" sourceLinked="0"/>
            <c:txPr>
              <a:bodyPr/>
              <a:lstStyle/>
              <a:p>
                <a:pPr>
                  <a:defRPr sz="1400">
                    <a:latin typeface="돋움" pitchFamily="50" charset="-127"/>
                    <a:ea typeface="돋움" pitchFamily="50" charset="-127"/>
                  </a:defRPr>
                </a:pPr>
                <a:endParaRPr lang="ko-K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(정답!$C$4,정답!$C$6,정답!$C$7,정답!$C$9)</c:f>
              <c:strCache>
                <c:ptCount val="4"/>
                <c:pt idx="0">
                  <c:v>중랑구</c:v>
                </c:pt>
                <c:pt idx="1">
                  <c:v>서대문구</c:v>
                </c:pt>
                <c:pt idx="2">
                  <c:v>용산구</c:v>
                </c:pt>
                <c:pt idx="3">
                  <c:v>송파구</c:v>
                </c:pt>
              </c:strCache>
            </c:strRef>
          </c:cat>
          <c:val>
            <c:numRef>
              <c:f>(정답!$D$4,정답!$D$6,정답!$D$7,정답!$D$9)</c:f>
              <c:numCache>
                <c:formatCode>#,##0</c:formatCode>
                <c:ptCount val="4"/>
                <c:pt idx="0">
                  <c:v>3200</c:v>
                </c:pt>
                <c:pt idx="1">
                  <c:v>2700</c:v>
                </c:pt>
                <c:pt idx="2">
                  <c:v>4500</c:v>
                </c:pt>
                <c:pt idx="3">
                  <c:v>2500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7123200"/>
        <c:axId val="187124736"/>
      </c:barChart>
      <c:catAx>
        <c:axId val="187123200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txPr>
          <a:bodyPr rot="0" vert="horz"/>
          <a:lstStyle/>
          <a:p>
            <a:pPr>
              <a:defRPr/>
            </a:pPr>
            <a:endParaRPr lang="ko-KR"/>
          </a:p>
        </c:txPr>
        <c:crossAx val="187124736"/>
        <c:crossesAt val="1000"/>
        <c:auto val="1"/>
        <c:lblAlgn val="ctr"/>
        <c:lblOffset val="100"/>
        <c:tickLblSkip val="1"/>
        <c:tickMarkSkip val="1"/>
        <c:noMultiLvlLbl val="0"/>
      </c:catAx>
      <c:valAx>
        <c:axId val="187124736"/>
        <c:scaling>
          <c:orientation val="minMax"/>
          <c:min val="1000"/>
        </c:scaling>
        <c:delete val="0"/>
        <c:axPos val="l"/>
        <c:majorGridlines/>
        <c:numFmt formatCode="#,##0" sourceLinked="1"/>
        <c:majorTickMark val="in"/>
        <c:minorTickMark val="none"/>
        <c:tickLblPos val="nextTo"/>
        <c:txPr>
          <a:bodyPr rot="0" vert="horz"/>
          <a:lstStyle/>
          <a:p>
            <a:pPr>
              <a:defRPr/>
            </a:pPr>
            <a:endParaRPr lang="ko-KR"/>
          </a:p>
        </c:txPr>
        <c:crossAx val="18712320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2988225623660561"/>
          <c:y val="0.41032608695652184"/>
          <c:w val="0.15828413799878222"/>
          <c:h val="0.30706521739130432"/>
        </c:manualLayout>
      </c:layout>
      <c:overlay val="0"/>
    </c:legend>
    <c:plotVisOnly val="1"/>
    <c:dispBlanksAs val="gap"/>
    <c:showDLblsOverMax val="0"/>
  </c:chart>
  <c:printSettings>
    <c:headerFooter alignWithMargins="0"/>
    <c:pageMargins b="1" l="0.75000000000000011" r="0.75000000000000011" t="1" header="0.5" footer="0.5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000">
                <a:latin typeface="돋움" pitchFamily="50" charset="-127"/>
                <a:ea typeface="돋움" pitchFamily="50" charset="-127"/>
              </a:defRPr>
            </a:pPr>
            <a:r>
              <a:rPr lang="ko-KR" altLang="en-US" sz="2000">
                <a:latin typeface="돋움" pitchFamily="50" charset="-127"/>
                <a:ea typeface="돋움" pitchFamily="50" charset="-127"/>
              </a:rPr>
              <a:t>제목</a:t>
            </a:r>
            <a:endParaRPr lang="ko-KR" sz="2000">
              <a:latin typeface="돋움" pitchFamily="50" charset="-127"/>
              <a:ea typeface="돋움" pitchFamily="50" charset="-127"/>
            </a:endParaRPr>
          </a:p>
        </c:rich>
      </c:tx>
      <c:layout>
        <c:manualLayout>
          <c:xMode val="edge"/>
          <c:yMode val="edge"/>
          <c:x val="0.41469443538492601"/>
          <c:y val="4.619565217391304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1686398973741863"/>
          <c:y val="0.29076086956521757"/>
          <c:w val="0.68195315530316469"/>
          <c:h val="0.54891304347826086"/>
        </c:manualLayout>
      </c:layout>
      <c:barChart>
        <c:barDir val="col"/>
        <c:grouping val="clustered"/>
        <c:varyColors val="1"/>
        <c:ser>
          <c:idx val="0"/>
          <c:order val="0"/>
          <c:spPr>
            <a:effectLst>
              <a:outerShdw blurRad="50800" dist="38100" dir="2700000" algn="tl" rotWithShape="0">
                <a:prstClr val="black">
                  <a:alpha val="71000"/>
                </a:prstClr>
              </a:outerShdw>
            </a:effectLst>
          </c:spPr>
          <c:invertIfNegative val="0"/>
          <c:dPt>
            <c:idx val="2"/>
            <c:invertIfNegative val="0"/>
            <c:bubble3D val="0"/>
            <c:spPr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</c:dPt>
          <c:dLbls>
            <c:numFmt formatCode="&quot;#,###권&quot;" sourceLinked="0"/>
            <c:txPr>
              <a:bodyPr/>
              <a:lstStyle/>
              <a:p>
                <a:pPr>
                  <a:defRPr>
                    <a:latin typeface="돋움" pitchFamily="50" charset="-127"/>
                    <a:ea typeface="돋움" pitchFamily="50" charset="-127"/>
                  </a:defRPr>
                </a:pPr>
                <a:endParaRPr lang="ko-K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(정답!$C$4,정답!$C$6,정답!$C$7,정답!$C$9)</c:f>
              <c:strCache>
                <c:ptCount val="4"/>
                <c:pt idx="0">
                  <c:v>중랑구</c:v>
                </c:pt>
                <c:pt idx="1">
                  <c:v>서대문구</c:v>
                </c:pt>
                <c:pt idx="2">
                  <c:v>용산구</c:v>
                </c:pt>
                <c:pt idx="3">
                  <c:v>송파구</c:v>
                </c:pt>
              </c:strCache>
            </c:strRef>
          </c:cat>
          <c:val>
            <c:numRef>
              <c:f>(정답!$D$4,정답!$D$6,정답!$D$7,정답!$D$9)</c:f>
              <c:numCache>
                <c:formatCode>#,##0</c:formatCode>
                <c:ptCount val="4"/>
                <c:pt idx="0">
                  <c:v>3200</c:v>
                </c:pt>
                <c:pt idx="1">
                  <c:v>2700</c:v>
                </c:pt>
                <c:pt idx="2">
                  <c:v>4500</c:v>
                </c:pt>
                <c:pt idx="3">
                  <c:v>2500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7695104"/>
        <c:axId val="187696640"/>
      </c:barChart>
      <c:catAx>
        <c:axId val="187695104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txPr>
          <a:bodyPr rot="0" vert="horz"/>
          <a:lstStyle/>
          <a:p>
            <a:pPr>
              <a:defRPr>
                <a:latin typeface="돋움" pitchFamily="50" charset="-127"/>
                <a:ea typeface="돋움" pitchFamily="50" charset="-127"/>
              </a:defRPr>
            </a:pPr>
            <a:endParaRPr lang="ko-KR"/>
          </a:p>
        </c:txPr>
        <c:crossAx val="187696640"/>
        <c:crossesAt val="1000"/>
        <c:auto val="1"/>
        <c:lblAlgn val="ctr"/>
        <c:lblOffset val="100"/>
        <c:tickLblSkip val="1"/>
        <c:tickMarkSkip val="1"/>
        <c:noMultiLvlLbl val="0"/>
      </c:catAx>
      <c:valAx>
        <c:axId val="187696640"/>
        <c:scaling>
          <c:orientation val="minMax"/>
          <c:min val="1000"/>
        </c:scaling>
        <c:delete val="0"/>
        <c:axPos val="l"/>
        <c:majorGridlines/>
        <c:numFmt formatCode="#,##0" sourceLinked="1"/>
        <c:majorTickMark val="in"/>
        <c:minorTickMark val="none"/>
        <c:tickLblPos val="nextTo"/>
        <c:txPr>
          <a:bodyPr rot="0" vert="horz"/>
          <a:lstStyle/>
          <a:p>
            <a:pPr>
              <a:defRPr>
                <a:latin typeface="돋움" pitchFamily="50" charset="-127"/>
                <a:ea typeface="돋움" pitchFamily="50" charset="-127"/>
              </a:defRPr>
            </a:pPr>
            <a:endParaRPr lang="ko-KR"/>
          </a:p>
        </c:txPr>
        <c:crossAx val="18769510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2988225623660561"/>
          <c:y val="0.41032608695652195"/>
          <c:w val="0.15828413799878224"/>
          <c:h val="0.30706521739130432"/>
        </c:manualLayout>
      </c:layout>
      <c:overlay val="0"/>
      <c:txPr>
        <a:bodyPr/>
        <a:lstStyle/>
        <a:p>
          <a:pPr>
            <a:defRPr>
              <a:latin typeface="돋움" pitchFamily="50" charset="-127"/>
              <a:ea typeface="돋움" pitchFamily="50" charset="-127"/>
            </a:defRPr>
          </a:pPr>
          <a:endParaRPr lang="ko-KR"/>
        </a:p>
      </c:txPr>
    </c:legend>
    <c:plotVisOnly val="1"/>
    <c:dispBlanksAs val="gap"/>
    <c:showDLblsOverMax val="0"/>
  </c:chart>
  <c:printSettings>
    <c:headerFooter alignWithMargins="0"/>
    <c:pageMargins b="1" l="0.75000000000000033" r="0.75000000000000033" t="1" header="0.5" footer="0.5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104775</xdr:colOff>
      <xdr:row>19</xdr:row>
      <xdr:rowOff>9525</xdr:rowOff>
    </xdr:from>
    <xdr:to>
      <xdr:col>8</xdr:col>
      <xdr:colOff>981075</xdr:colOff>
      <xdr:row>37</xdr:row>
      <xdr:rowOff>85725</xdr:rowOff>
    </xdr:to>
    <xdr:graphicFrame macro="">
      <xdr:nvGraphicFramePr>
        <xdr:cNvPr id="2057" name="Chart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0.28571</cdr:x>
      <cdr:y>0.03958</cdr:y>
    </cdr:from>
    <cdr:to>
      <cdr:x>0.63301</cdr:x>
      <cdr:y>0.17067</cdr:y>
    </cdr:to>
    <cdr:sp macro="" textlink="">
      <cdr:nvSpPr>
        <cdr:cNvPr id="37889" name="AutoShape 2049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 flipH="1" flipV="1">
          <a:off x="1845572" y="142271"/>
          <a:ext cx="2239494" cy="460774"/>
        </a:xfrm>
        <a:prstGeom xmlns:a="http://schemas.openxmlformats.org/drawingml/2006/main" prst="foldedCorner">
          <a:avLst>
            <a:gd name="adj" fmla="val 12500"/>
          </a:avLst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</cdr:spPr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381000</xdr:colOff>
      <xdr:row>1</xdr:row>
      <xdr:rowOff>178594</xdr:rowOff>
    </xdr:from>
    <xdr:to>
      <xdr:col>9</xdr:col>
      <xdr:colOff>723900</xdr:colOff>
      <xdr:row>20</xdr:row>
      <xdr:rowOff>64294</xdr:rowOff>
    </xdr:to>
    <xdr:graphicFrame macro="">
      <xdr:nvGraphicFramePr>
        <xdr:cNvPr id="4" name="Chart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0.28571</cdr:x>
      <cdr:y>0.03958</cdr:y>
    </cdr:from>
    <cdr:to>
      <cdr:x>0.63301</cdr:x>
      <cdr:y>0.17067</cdr:y>
    </cdr:to>
    <cdr:sp macro="" textlink="">
      <cdr:nvSpPr>
        <cdr:cNvPr id="37889" name="AutoShape 2049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 flipH="1" flipV="1">
          <a:off x="1845572" y="142271"/>
          <a:ext cx="2239494" cy="460774"/>
        </a:xfrm>
        <a:prstGeom xmlns:a="http://schemas.openxmlformats.org/drawingml/2006/main" prst="foldedCorner">
          <a:avLst>
            <a:gd name="adj" fmla="val 12500"/>
          </a:avLst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</cdr:spPr>
    </cdr:sp>
  </cdr:relSizeAnchor>
</c:userShape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B1:I19"/>
  <sheetViews>
    <sheetView showGridLines="0" tabSelected="1" workbookViewId="0">
      <selection activeCell="K24" sqref="K24"/>
    </sheetView>
  </sheetViews>
  <sheetFormatPr defaultRowHeight="15" customHeight="1" x14ac:dyDescent="0.15"/>
  <cols>
    <col min="1" max="1" width="2.44140625" style="1" customWidth="1"/>
    <col min="2" max="4" width="8.109375" style="1" customWidth="1"/>
    <col min="5" max="5" width="8" style="1" customWidth="1"/>
    <col min="6" max="6" width="11.6640625" style="1" customWidth="1"/>
    <col min="7" max="8" width="10.44140625" style="1" customWidth="1"/>
    <col min="9" max="9" width="11.6640625" style="1" customWidth="1"/>
    <col min="10" max="14" width="1.77734375" style="1" customWidth="1"/>
    <col min="15" max="16384" width="8.88671875" style="1"/>
  </cols>
  <sheetData>
    <row r="1" spans="2:9" ht="30.75" customHeight="1" x14ac:dyDescent="0.15">
      <c r="B1" s="61" t="s">
        <v>35</v>
      </c>
      <c r="C1" s="61"/>
      <c r="D1" s="61"/>
      <c r="E1" s="61"/>
      <c r="F1" s="61"/>
      <c r="G1" s="61"/>
      <c r="H1" s="61"/>
      <c r="I1" s="61"/>
    </row>
    <row r="2" spans="2:9" ht="15" customHeight="1" x14ac:dyDescent="0.15">
      <c r="B2" s="29"/>
      <c r="C2" s="28"/>
      <c r="D2" s="28"/>
      <c r="E2" s="28"/>
      <c r="F2" s="28"/>
      <c r="G2" s="28"/>
      <c r="H2" s="28"/>
      <c r="I2" s="28"/>
    </row>
    <row r="3" spans="2:9" ht="33" customHeight="1" thickBot="1" x14ac:dyDescent="0.2">
      <c r="B3" s="39" t="s">
        <v>37</v>
      </c>
      <c r="C3" s="30" t="s">
        <v>36</v>
      </c>
      <c r="D3" s="3" t="s">
        <v>11</v>
      </c>
      <c r="E3" s="3" t="s">
        <v>12</v>
      </c>
      <c r="F3" s="3" t="s">
        <v>14</v>
      </c>
      <c r="G3" s="3" t="s">
        <v>15</v>
      </c>
      <c r="H3" s="3" t="s">
        <v>32</v>
      </c>
      <c r="I3" s="3" t="s">
        <v>13</v>
      </c>
    </row>
    <row r="4" spans="2:9" ht="15" customHeight="1" thickTop="1" x14ac:dyDescent="0.15">
      <c r="B4" s="31" t="s">
        <v>21</v>
      </c>
      <c r="C4" s="31" t="s">
        <v>27</v>
      </c>
      <c r="D4" s="4">
        <v>3200</v>
      </c>
      <c r="E4" s="32">
        <v>330</v>
      </c>
      <c r="F4" s="5">
        <f t="shared" ref="F4:F12" si="0">D4*E4</f>
        <v>1056000</v>
      </c>
      <c r="G4" s="5">
        <f t="shared" ref="G4:G12" si="1">F4*10%</f>
        <v>105600</v>
      </c>
      <c r="H4" s="19">
        <f>F4*IF(D4&gt;=4500,3%,IF(D4&gt;=3500,4%,5%))</f>
        <v>52800</v>
      </c>
      <c r="I4" s="5">
        <f>SUM(F4:H4)</f>
        <v>1214400</v>
      </c>
    </row>
    <row r="5" spans="2:9" ht="15" customHeight="1" x14ac:dyDescent="0.15">
      <c r="B5" s="11" t="s">
        <v>22</v>
      </c>
      <c r="C5" s="11" t="s">
        <v>26</v>
      </c>
      <c r="D5" s="6">
        <v>2400</v>
      </c>
      <c r="E5" s="15">
        <v>330</v>
      </c>
      <c r="F5" s="5">
        <f t="shared" si="0"/>
        <v>792000</v>
      </c>
      <c r="G5" s="5">
        <f t="shared" si="1"/>
        <v>79200</v>
      </c>
      <c r="H5" s="19">
        <f t="shared" ref="H5:H12" si="2">F5*IF(D5&gt;=4500,3%,IF(D5&gt;=3500,4%,5%))</f>
        <v>39600</v>
      </c>
      <c r="I5" s="5">
        <f t="shared" ref="I5:I12" si="3">SUM(F5:H5)</f>
        <v>910800</v>
      </c>
    </row>
    <row r="6" spans="2:9" ht="15" customHeight="1" x14ac:dyDescent="0.15">
      <c r="B6" s="11" t="s">
        <v>21</v>
      </c>
      <c r="C6" s="11" t="s">
        <v>30</v>
      </c>
      <c r="D6" s="6">
        <v>2700</v>
      </c>
      <c r="E6" s="15">
        <v>330</v>
      </c>
      <c r="F6" s="5">
        <f t="shared" si="0"/>
        <v>891000</v>
      </c>
      <c r="G6" s="5">
        <f t="shared" si="1"/>
        <v>89100</v>
      </c>
      <c r="H6" s="19">
        <f t="shared" si="2"/>
        <v>44550</v>
      </c>
      <c r="I6" s="5">
        <f t="shared" si="3"/>
        <v>1024650</v>
      </c>
    </row>
    <row r="7" spans="2:9" ht="15" customHeight="1" x14ac:dyDescent="0.15">
      <c r="B7" s="11" t="s">
        <v>21</v>
      </c>
      <c r="C7" s="11" t="s">
        <v>28</v>
      </c>
      <c r="D7" s="6">
        <v>4500</v>
      </c>
      <c r="E7" s="15">
        <v>370</v>
      </c>
      <c r="F7" s="5">
        <f t="shared" si="0"/>
        <v>1665000</v>
      </c>
      <c r="G7" s="5">
        <f t="shared" si="1"/>
        <v>166500</v>
      </c>
      <c r="H7" s="19">
        <f t="shared" si="2"/>
        <v>49950</v>
      </c>
      <c r="I7" s="5">
        <f t="shared" si="3"/>
        <v>1881450</v>
      </c>
    </row>
    <row r="8" spans="2:9" ht="15" customHeight="1" x14ac:dyDescent="0.15">
      <c r="B8" s="11" t="s">
        <v>22</v>
      </c>
      <c r="C8" s="11" t="s">
        <v>29</v>
      </c>
      <c r="D8" s="6">
        <v>3100</v>
      </c>
      <c r="E8" s="15">
        <v>320</v>
      </c>
      <c r="F8" s="5">
        <f t="shared" si="0"/>
        <v>992000</v>
      </c>
      <c r="G8" s="5">
        <f t="shared" si="1"/>
        <v>99200</v>
      </c>
      <c r="H8" s="19">
        <f t="shared" si="2"/>
        <v>49600</v>
      </c>
      <c r="I8" s="5">
        <f t="shared" si="3"/>
        <v>1140800</v>
      </c>
    </row>
    <row r="9" spans="2:9" ht="15" customHeight="1" x14ac:dyDescent="0.15">
      <c r="B9" s="11" t="s">
        <v>21</v>
      </c>
      <c r="C9" s="11" t="s">
        <v>24</v>
      </c>
      <c r="D9" s="6">
        <v>2500</v>
      </c>
      <c r="E9" s="15">
        <v>390</v>
      </c>
      <c r="F9" s="5">
        <f t="shared" si="0"/>
        <v>975000</v>
      </c>
      <c r="G9" s="5">
        <f t="shared" si="1"/>
        <v>97500</v>
      </c>
      <c r="H9" s="19">
        <f t="shared" si="2"/>
        <v>48750</v>
      </c>
      <c r="I9" s="5">
        <f t="shared" si="3"/>
        <v>1121250</v>
      </c>
    </row>
    <row r="10" spans="2:9" ht="15" customHeight="1" x14ac:dyDescent="0.15">
      <c r="B10" s="11" t="s">
        <v>22</v>
      </c>
      <c r="C10" s="11" t="s">
        <v>25</v>
      </c>
      <c r="D10" s="6">
        <v>3200</v>
      </c>
      <c r="E10" s="15">
        <v>340</v>
      </c>
      <c r="F10" s="5">
        <f t="shared" si="0"/>
        <v>1088000</v>
      </c>
      <c r="G10" s="5">
        <f t="shared" si="1"/>
        <v>108800</v>
      </c>
      <c r="H10" s="19">
        <f t="shared" si="2"/>
        <v>54400</v>
      </c>
      <c r="I10" s="5">
        <f t="shared" si="3"/>
        <v>1251200</v>
      </c>
    </row>
    <row r="11" spans="2:9" ht="15" customHeight="1" x14ac:dyDescent="0.15">
      <c r="B11" s="11" t="s">
        <v>22</v>
      </c>
      <c r="C11" s="11" t="s">
        <v>23</v>
      </c>
      <c r="D11" s="6">
        <v>3300</v>
      </c>
      <c r="E11" s="15">
        <v>340</v>
      </c>
      <c r="F11" s="5">
        <f t="shared" si="0"/>
        <v>1122000</v>
      </c>
      <c r="G11" s="5">
        <f t="shared" si="1"/>
        <v>112200</v>
      </c>
      <c r="H11" s="19">
        <f t="shared" si="2"/>
        <v>56100</v>
      </c>
      <c r="I11" s="5">
        <f t="shared" si="3"/>
        <v>1290300</v>
      </c>
    </row>
    <row r="12" spans="2:9" ht="15" customHeight="1" thickBot="1" x14ac:dyDescent="0.2">
      <c r="B12" s="12" t="s">
        <v>22</v>
      </c>
      <c r="C12" s="12" t="s">
        <v>31</v>
      </c>
      <c r="D12" s="7">
        <v>3800</v>
      </c>
      <c r="E12" s="33">
        <v>390</v>
      </c>
      <c r="F12" s="5">
        <f t="shared" si="0"/>
        <v>1482000</v>
      </c>
      <c r="G12" s="16">
        <f t="shared" si="1"/>
        <v>148200</v>
      </c>
      <c r="H12" s="19">
        <f t="shared" si="2"/>
        <v>59280</v>
      </c>
      <c r="I12" s="5">
        <f t="shared" si="3"/>
        <v>1689480</v>
      </c>
    </row>
    <row r="13" spans="2:9" ht="15" customHeight="1" thickTop="1" x14ac:dyDescent="0.15">
      <c r="B13" s="52" t="s">
        <v>17</v>
      </c>
      <c r="C13" s="14" t="s">
        <v>10</v>
      </c>
      <c r="D13" s="18">
        <f>SUM(D4:D12)</f>
        <v>28700</v>
      </c>
      <c r="E13" s="55"/>
      <c r="F13" s="18">
        <f>SUM(F4:F12)</f>
        <v>10063000</v>
      </c>
      <c r="G13" s="18">
        <f>SUM(G4:G12)</f>
        <v>1006300</v>
      </c>
      <c r="H13" s="18">
        <f>SUM(H4:H12)</f>
        <v>455030</v>
      </c>
      <c r="I13" s="18">
        <f>SUM(I4:I12)</f>
        <v>11524330</v>
      </c>
    </row>
    <row r="14" spans="2:9" ht="15" customHeight="1" x14ac:dyDescent="0.15">
      <c r="B14" s="53"/>
      <c r="C14" s="11" t="s">
        <v>21</v>
      </c>
      <c r="D14" s="6">
        <f>SUMIF($B$4:$B$12,"온라인",D4:D12)</f>
        <v>12900</v>
      </c>
      <c r="E14" s="56"/>
      <c r="F14" s="6">
        <f>SUMIF($B$4:$B$12,"온라인",F4:F12)</f>
        <v>4587000</v>
      </c>
      <c r="G14" s="6">
        <f>SUMIF($B$4:$B$12,"온라인",G4:G12)</f>
        <v>458700</v>
      </c>
      <c r="H14" s="6">
        <f>SUMIF($B$4:$B$12,"온라인",H4:H12)</f>
        <v>196050</v>
      </c>
      <c r="I14" s="6">
        <f>SUMIF($B$4:$B$12,"온라인",I4:I12)</f>
        <v>5241750</v>
      </c>
    </row>
    <row r="15" spans="2:9" ht="13.5" x14ac:dyDescent="0.15">
      <c r="B15" s="53"/>
      <c r="C15" s="11" t="s">
        <v>22</v>
      </c>
      <c r="D15" s="6">
        <f>SUMIF($B$4:$B$12,"멤버쉽",D4:D12)</f>
        <v>15800</v>
      </c>
      <c r="E15" s="57"/>
      <c r="F15" s="6">
        <f>SUMIF($B$4:$B$12,"멤버쉽",F4:F12)</f>
        <v>5476000</v>
      </c>
      <c r="G15" s="6">
        <f>SUMIF($B$4:$B$12,"멤버쉽",G4:G12)</f>
        <v>547600</v>
      </c>
      <c r="H15" s="6">
        <f>SUMIF($B$4:$B$12,"멤버쉽",H4:H12)</f>
        <v>258980</v>
      </c>
      <c r="I15" s="6">
        <f>SUMIF($B$4:$B$12,"멤버쉽",I4:I12)</f>
        <v>6282580</v>
      </c>
    </row>
    <row r="16" spans="2:9" ht="15" customHeight="1" x14ac:dyDescent="0.15">
      <c r="B16" s="54"/>
      <c r="C16" s="11" t="s">
        <v>34</v>
      </c>
      <c r="D16" s="58">
        <f>D14/D13</f>
        <v>0.44947735191637633</v>
      </c>
      <c r="E16" s="59"/>
      <c r="F16" s="59"/>
      <c r="G16" s="59"/>
      <c r="H16" s="59"/>
      <c r="I16" s="60"/>
    </row>
    <row r="17" spans="3:9" ht="15" customHeight="1" x14ac:dyDescent="0.15">
      <c r="E17" s="8"/>
      <c r="F17" s="8"/>
      <c r="G17" s="8"/>
      <c r="H17" s="8"/>
    </row>
    <row r="18" spans="3:9" ht="15" customHeight="1" x14ac:dyDescent="0.15">
      <c r="D18" s="8"/>
      <c r="E18" s="8"/>
      <c r="F18" s="8"/>
      <c r="G18" s="8"/>
      <c r="H18" s="8"/>
      <c r="I18" s="8"/>
    </row>
    <row r="19" spans="3:9" ht="15" customHeight="1" x14ac:dyDescent="0.15">
      <c r="C19" s="9"/>
    </row>
  </sheetData>
  <mergeCells count="4">
    <mergeCell ref="B13:B16"/>
    <mergeCell ref="E13:E15"/>
    <mergeCell ref="D16:I16"/>
    <mergeCell ref="B1:I1"/>
  </mergeCells>
  <phoneticPr fontId="2" type="noConversion"/>
  <pageMargins left="0.38" right="0.41" top="1" bottom="0.84" header="0.5" footer="0.5"/>
  <pageSetup paperSize="9" orientation="portrait" horizontalDpi="300" verticalDpi="300" r:id="rId1"/>
  <headerFooter alignWithMargins="0">
    <oddFooter>&amp;C(응시자 수헌번호)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B2:I12"/>
  <sheetViews>
    <sheetView showGridLines="0" workbookViewId="0">
      <selection activeCell="L33" sqref="L33"/>
    </sheetView>
  </sheetViews>
  <sheetFormatPr defaultRowHeight="15" customHeight="1" x14ac:dyDescent="0.15"/>
  <cols>
    <col min="1" max="1" width="2.21875" style="1" customWidth="1"/>
    <col min="2" max="2" width="10.21875" style="1" customWidth="1"/>
    <col min="3" max="4" width="10.21875" style="20" customWidth="1"/>
    <col min="5" max="5" width="10.21875" style="1" customWidth="1"/>
    <col min="6" max="6" width="8.88671875" style="1"/>
    <col min="7" max="7" width="9.33203125" style="1" bestFit="1" customWidth="1"/>
    <col min="8" max="16384" width="8.88671875" style="1"/>
  </cols>
  <sheetData>
    <row r="2" spans="2:9" ht="15" customHeight="1" x14ac:dyDescent="0.15">
      <c r="B2" s="62" t="s">
        <v>38</v>
      </c>
      <c r="C2" s="62" t="s">
        <v>39</v>
      </c>
      <c r="D2" s="62"/>
      <c r="E2" s="62" t="s">
        <v>11</v>
      </c>
    </row>
    <row r="3" spans="2:9" ht="15" customHeight="1" x14ac:dyDescent="0.15">
      <c r="B3" s="62"/>
      <c r="C3" s="40" t="s">
        <v>40</v>
      </c>
      <c r="D3" s="40" t="s">
        <v>41</v>
      </c>
      <c r="E3" s="62"/>
      <c r="H3" s="1" t="s">
        <v>16</v>
      </c>
    </row>
    <row r="4" spans="2:9" ht="15" customHeight="1" x14ac:dyDescent="0.15">
      <c r="B4" s="41" t="s">
        <v>42</v>
      </c>
      <c r="C4" s="42"/>
      <c r="D4" s="41">
        <v>340</v>
      </c>
      <c r="E4" s="42">
        <v>3300</v>
      </c>
      <c r="H4" s="17">
        <f t="shared" ref="H4:H12" si="0">SUM(C4:D4)*E4</f>
        <v>1122000</v>
      </c>
      <c r="I4" s="10" t="b">
        <f>H4=정답!F4</f>
        <v>0</v>
      </c>
    </row>
    <row r="5" spans="2:9" ht="15" customHeight="1" x14ac:dyDescent="0.15">
      <c r="B5" s="41" t="s">
        <v>43</v>
      </c>
      <c r="C5" s="41">
        <v>390</v>
      </c>
      <c r="D5" s="42"/>
      <c r="E5" s="42">
        <v>2500</v>
      </c>
      <c r="H5" s="17">
        <f t="shared" si="0"/>
        <v>975000</v>
      </c>
      <c r="I5" s="10" t="b">
        <f>H5=정답!F5</f>
        <v>0</v>
      </c>
    </row>
    <row r="6" spans="2:9" ht="15" customHeight="1" x14ac:dyDescent="0.15">
      <c r="B6" s="41" t="s">
        <v>44</v>
      </c>
      <c r="C6" s="42"/>
      <c r="D6" s="41">
        <v>340</v>
      </c>
      <c r="E6" s="42">
        <v>3200</v>
      </c>
      <c r="H6" s="17">
        <f t="shared" si="0"/>
        <v>1088000</v>
      </c>
      <c r="I6" s="10" t="b">
        <f>H6=정답!F6</f>
        <v>0</v>
      </c>
    </row>
    <row r="7" spans="2:9" ht="15" customHeight="1" x14ac:dyDescent="0.15">
      <c r="B7" s="41" t="s">
        <v>45</v>
      </c>
      <c r="C7" s="42"/>
      <c r="D7" s="41">
        <v>330</v>
      </c>
      <c r="E7" s="42">
        <v>2400</v>
      </c>
      <c r="H7" s="17">
        <f t="shared" si="0"/>
        <v>792000</v>
      </c>
      <c r="I7" s="10" t="b">
        <f>H7=정답!F7</f>
        <v>0</v>
      </c>
    </row>
    <row r="8" spans="2:9" ht="15" customHeight="1" x14ac:dyDescent="0.15">
      <c r="B8" s="41" t="s">
        <v>46</v>
      </c>
      <c r="C8" s="42">
        <v>330</v>
      </c>
      <c r="D8" s="41"/>
      <c r="E8" s="42">
        <v>3200</v>
      </c>
      <c r="H8" s="17">
        <f t="shared" si="0"/>
        <v>1056000</v>
      </c>
      <c r="I8" s="10" t="b">
        <f>H8=정답!F8</f>
        <v>0</v>
      </c>
    </row>
    <row r="9" spans="2:9" ht="15" customHeight="1" x14ac:dyDescent="0.15">
      <c r="B9" s="41" t="s">
        <v>47</v>
      </c>
      <c r="C9" s="41">
        <v>370</v>
      </c>
      <c r="D9" s="42"/>
      <c r="E9" s="42">
        <v>4500</v>
      </c>
      <c r="H9" s="17">
        <f t="shared" si="0"/>
        <v>1665000</v>
      </c>
      <c r="I9" s="10" t="b">
        <f>H9=정답!F9</f>
        <v>0</v>
      </c>
    </row>
    <row r="10" spans="2:9" ht="15" customHeight="1" x14ac:dyDescent="0.15">
      <c r="B10" s="41" t="s">
        <v>48</v>
      </c>
      <c r="C10" s="42"/>
      <c r="D10" s="41">
        <v>320</v>
      </c>
      <c r="E10" s="42">
        <v>3100</v>
      </c>
      <c r="H10" s="17">
        <f t="shared" si="0"/>
        <v>992000</v>
      </c>
      <c r="I10" s="10" t="b">
        <f>H10=정답!F10</f>
        <v>0</v>
      </c>
    </row>
    <row r="11" spans="2:9" ht="15" customHeight="1" x14ac:dyDescent="0.15">
      <c r="B11" s="41" t="s">
        <v>49</v>
      </c>
      <c r="C11" s="42">
        <v>330</v>
      </c>
      <c r="D11" s="41"/>
      <c r="E11" s="42">
        <v>2700</v>
      </c>
      <c r="H11" s="17">
        <f t="shared" si="0"/>
        <v>891000</v>
      </c>
      <c r="I11" s="10" t="b">
        <f>H11=정답!F11</f>
        <v>0</v>
      </c>
    </row>
    <row r="12" spans="2:9" ht="15" customHeight="1" x14ac:dyDescent="0.15">
      <c r="B12" s="41" t="s">
        <v>50</v>
      </c>
      <c r="C12" s="41"/>
      <c r="D12" s="42">
        <v>390</v>
      </c>
      <c r="E12" s="42">
        <v>3800</v>
      </c>
      <c r="H12" s="17">
        <f t="shared" si="0"/>
        <v>1482000</v>
      </c>
      <c r="I12" s="10" t="b">
        <f>H12=정답!F12</f>
        <v>1</v>
      </c>
    </row>
  </sheetData>
  <mergeCells count="3">
    <mergeCell ref="C2:D2"/>
    <mergeCell ref="E2:E3"/>
    <mergeCell ref="B2:B3"/>
  </mergeCells>
  <phoneticPr fontId="2" type="noConversion"/>
  <pageMargins left="0.5" right="0.41" top="1" bottom="0.73" header="0.5" footer="0.5"/>
  <pageSetup paperSize="9"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1"/>
  <dimension ref="B1:I19"/>
  <sheetViews>
    <sheetView showGridLines="0" zoomScale="92" workbookViewId="0">
      <selection activeCell="H28" sqref="H28"/>
    </sheetView>
  </sheetViews>
  <sheetFormatPr defaultColWidth="5.33203125" defaultRowHeight="15" customHeight="1" x14ac:dyDescent="0.15"/>
  <cols>
    <col min="1" max="1" width="2.109375" customWidth="1"/>
    <col min="2" max="2" width="7" customWidth="1"/>
    <col min="3" max="3" width="10" customWidth="1"/>
    <col min="4" max="4" width="7.88671875" customWidth="1"/>
    <col min="5" max="5" width="6.6640625" customWidth="1"/>
    <col min="6" max="7" width="8.33203125" customWidth="1"/>
    <col min="8" max="8" width="9.109375" customWidth="1"/>
    <col min="9" max="9" width="6.77734375" customWidth="1"/>
    <col min="10" max="10" width="6.21875" customWidth="1"/>
  </cols>
  <sheetData>
    <row r="1" spans="2:9" s="2" customFormat="1" ht="13.5" x14ac:dyDescent="0.15">
      <c r="B1" s="2" t="s">
        <v>33</v>
      </c>
    </row>
    <row r="2" spans="2:9" ht="15" customHeight="1" x14ac:dyDescent="0.15">
      <c r="B2" s="29"/>
      <c r="C2" s="21"/>
      <c r="D2" s="21"/>
      <c r="E2" s="21"/>
      <c r="F2" s="21"/>
      <c r="G2" s="21"/>
      <c r="H2" s="21"/>
      <c r="I2" s="22"/>
    </row>
    <row r="3" spans="2:9" ht="30" customHeight="1" thickBot="1" x14ac:dyDescent="0.2">
      <c r="B3" s="43" t="s">
        <v>51</v>
      </c>
      <c r="C3" s="44" t="s">
        <v>52</v>
      </c>
      <c r="D3" s="44" t="s">
        <v>11</v>
      </c>
      <c r="E3" s="44" t="s">
        <v>12</v>
      </c>
      <c r="F3" s="44" t="s">
        <v>53</v>
      </c>
      <c r="G3" s="44" t="s">
        <v>54</v>
      </c>
      <c r="H3" s="44" t="s">
        <v>55</v>
      </c>
      <c r="I3" s="44" t="s">
        <v>13</v>
      </c>
    </row>
    <row r="4" spans="2:9" ht="15" customHeight="1" thickTop="1" x14ac:dyDescent="0.15">
      <c r="B4" s="45" t="s">
        <v>40</v>
      </c>
      <c r="C4" s="45" t="s">
        <v>46</v>
      </c>
      <c r="D4" s="23" t="s">
        <v>0</v>
      </c>
      <c r="E4" s="23" t="s">
        <v>1</v>
      </c>
      <c r="F4" s="23" t="s">
        <v>2</v>
      </c>
      <c r="G4" s="23" t="s">
        <v>3</v>
      </c>
      <c r="H4" s="23" t="s">
        <v>4</v>
      </c>
      <c r="I4" s="23" t="s">
        <v>5</v>
      </c>
    </row>
    <row r="5" spans="2:9" ht="15" customHeight="1" x14ac:dyDescent="0.15">
      <c r="B5" s="46" t="s">
        <v>41</v>
      </c>
      <c r="C5" s="46" t="s">
        <v>45</v>
      </c>
      <c r="D5" s="24" t="s">
        <v>0</v>
      </c>
      <c r="E5" s="24" t="s">
        <v>1</v>
      </c>
      <c r="F5" s="23" t="s">
        <v>2</v>
      </c>
      <c r="G5" s="23" t="s">
        <v>3</v>
      </c>
      <c r="H5" s="23" t="s">
        <v>4</v>
      </c>
      <c r="I5" s="23" t="s">
        <v>5</v>
      </c>
    </row>
    <row r="6" spans="2:9" ht="15" customHeight="1" x14ac:dyDescent="0.15">
      <c r="B6" s="46" t="s">
        <v>40</v>
      </c>
      <c r="C6" s="46" t="s">
        <v>49</v>
      </c>
      <c r="D6" s="24" t="s">
        <v>0</v>
      </c>
      <c r="E6" s="24" t="s">
        <v>1</v>
      </c>
      <c r="F6" s="23" t="s">
        <v>2</v>
      </c>
      <c r="G6" s="23" t="s">
        <v>3</v>
      </c>
      <c r="H6" s="23" t="s">
        <v>4</v>
      </c>
      <c r="I6" s="23" t="s">
        <v>5</v>
      </c>
    </row>
    <row r="7" spans="2:9" ht="15" customHeight="1" x14ac:dyDescent="0.15">
      <c r="B7" s="46" t="s">
        <v>40</v>
      </c>
      <c r="C7" s="46" t="s">
        <v>47</v>
      </c>
      <c r="D7" s="24" t="s">
        <v>0</v>
      </c>
      <c r="E7" s="24" t="s">
        <v>1</v>
      </c>
      <c r="F7" s="23" t="s">
        <v>2</v>
      </c>
      <c r="G7" s="23" t="s">
        <v>3</v>
      </c>
      <c r="H7" s="23" t="s">
        <v>4</v>
      </c>
      <c r="I7" s="23" t="s">
        <v>5</v>
      </c>
    </row>
    <row r="8" spans="2:9" ht="15" customHeight="1" x14ac:dyDescent="0.15">
      <c r="B8" s="46" t="s">
        <v>41</v>
      </c>
      <c r="C8" s="46" t="s">
        <v>48</v>
      </c>
      <c r="D8" s="24" t="s">
        <v>0</v>
      </c>
      <c r="E8" s="24" t="s">
        <v>1</v>
      </c>
      <c r="F8" s="23" t="s">
        <v>2</v>
      </c>
      <c r="G8" s="23" t="s">
        <v>3</v>
      </c>
      <c r="H8" s="23" t="s">
        <v>4</v>
      </c>
      <c r="I8" s="23" t="s">
        <v>5</v>
      </c>
    </row>
    <row r="9" spans="2:9" ht="15" customHeight="1" x14ac:dyDescent="0.15">
      <c r="B9" s="46" t="s">
        <v>40</v>
      </c>
      <c r="C9" s="46" t="s">
        <v>43</v>
      </c>
      <c r="D9" s="24" t="s">
        <v>0</v>
      </c>
      <c r="E9" s="24" t="s">
        <v>1</v>
      </c>
      <c r="F9" s="23" t="s">
        <v>2</v>
      </c>
      <c r="G9" s="23" t="s">
        <v>3</v>
      </c>
      <c r="H9" s="23" t="s">
        <v>4</v>
      </c>
      <c r="I9" s="23" t="s">
        <v>5</v>
      </c>
    </row>
    <row r="10" spans="2:9" ht="15" customHeight="1" x14ac:dyDescent="0.15">
      <c r="B10" s="46" t="s">
        <v>41</v>
      </c>
      <c r="C10" s="46" t="s">
        <v>44</v>
      </c>
      <c r="D10" s="24" t="s">
        <v>0</v>
      </c>
      <c r="E10" s="24" t="s">
        <v>1</v>
      </c>
      <c r="F10" s="23" t="s">
        <v>2</v>
      </c>
      <c r="G10" s="23" t="s">
        <v>3</v>
      </c>
      <c r="H10" s="23" t="s">
        <v>4</v>
      </c>
      <c r="I10" s="23" t="s">
        <v>5</v>
      </c>
    </row>
    <row r="11" spans="2:9" ht="15" customHeight="1" x14ac:dyDescent="0.15">
      <c r="B11" s="46" t="s">
        <v>41</v>
      </c>
      <c r="C11" s="46" t="s">
        <v>42</v>
      </c>
      <c r="D11" s="24" t="s">
        <v>0</v>
      </c>
      <c r="E11" s="24" t="s">
        <v>1</v>
      </c>
      <c r="F11" s="23" t="s">
        <v>2</v>
      </c>
      <c r="G11" s="23" t="s">
        <v>3</v>
      </c>
      <c r="H11" s="23" t="s">
        <v>4</v>
      </c>
      <c r="I11" s="23" t="s">
        <v>5</v>
      </c>
    </row>
    <row r="12" spans="2:9" ht="15" customHeight="1" thickBot="1" x14ac:dyDescent="0.2">
      <c r="B12" s="47" t="s">
        <v>41</v>
      </c>
      <c r="C12" s="47" t="s">
        <v>50</v>
      </c>
      <c r="D12" s="25" t="s">
        <v>0</v>
      </c>
      <c r="E12" s="25" t="s">
        <v>1</v>
      </c>
      <c r="F12" s="23" t="s">
        <v>2</v>
      </c>
      <c r="G12" s="26" t="s">
        <v>3</v>
      </c>
      <c r="H12" s="26" t="s">
        <v>4</v>
      </c>
      <c r="I12" s="23" t="s">
        <v>5</v>
      </c>
    </row>
    <row r="13" spans="2:9" ht="15" customHeight="1" thickTop="1" x14ac:dyDescent="0.15">
      <c r="B13" s="65" t="s">
        <v>56</v>
      </c>
      <c r="C13" s="48" t="s">
        <v>57</v>
      </c>
      <c r="D13" s="27" t="s">
        <v>6</v>
      </c>
      <c r="E13" s="73"/>
      <c r="F13" s="27" t="s">
        <v>6</v>
      </c>
      <c r="G13" s="27" t="s">
        <v>6</v>
      </c>
      <c r="H13" s="27" t="s">
        <v>6</v>
      </c>
      <c r="I13" s="27" t="s">
        <v>6</v>
      </c>
    </row>
    <row r="14" spans="2:9" ht="15" customHeight="1" x14ac:dyDescent="0.15">
      <c r="B14" s="66"/>
      <c r="C14" s="46" t="s">
        <v>40</v>
      </c>
      <c r="D14" s="24" t="s">
        <v>7</v>
      </c>
      <c r="E14" s="56"/>
      <c r="F14" s="24" t="s">
        <v>7</v>
      </c>
      <c r="G14" s="24" t="s">
        <v>7</v>
      </c>
      <c r="H14" s="24" t="s">
        <v>7</v>
      </c>
      <c r="I14" s="24" t="s">
        <v>7</v>
      </c>
    </row>
    <row r="15" spans="2:9" ht="13.5" customHeight="1" x14ac:dyDescent="0.15">
      <c r="B15" s="66"/>
      <c r="C15" s="46" t="s">
        <v>41</v>
      </c>
      <c r="D15" s="24" t="s">
        <v>8</v>
      </c>
      <c r="E15" s="57"/>
      <c r="F15" s="24" t="s">
        <v>8</v>
      </c>
      <c r="G15" s="24" t="s">
        <v>8</v>
      </c>
      <c r="H15" s="24" t="s">
        <v>8</v>
      </c>
      <c r="I15" s="24" t="s">
        <v>8</v>
      </c>
    </row>
    <row r="16" spans="2:9" ht="15" customHeight="1" x14ac:dyDescent="0.15">
      <c r="B16" s="67"/>
      <c r="C16" s="46" t="s">
        <v>58</v>
      </c>
      <c r="D16" s="70" t="s">
        <v>9</v>
      </c>
      <c r="E16" s="71"/>
      <c r="F16" s="71"/>
      <c r="G16" s="71"/>
      <c r="H16" s="71"/>
      <c r="I16" s="72"/>
    </row>
    <row r="17" spans="2:9" ht="15" customHeight="1" x14ac:dyDescent="0.15">
      <c r="B17" s="49" t="s">
        <v>59</v>
      </c>
      <c r="C17" s="50"/>
      <c r="D17" s="68" t="s">
        <v>18</v>
      </c>
      <c r="E17" s="69"/>
      <c r="F17" s="34"/>
      <c r="G17" s="34"/>
      <c r="H17" s="34"/>
      <c r="I17" s="35"/>
    </row>
    <row r="18" spans="2:9" ht="15" customHeight="1" x14ac:dyDescent="0.15">
      <c r="B18" s="49" t="s">
        <v>59</v>
      </c>
      <c r="C18" s="50"/>
      <c r="D18" s="68" t="s">
        <v>19</v>
      </c>
      <c r="E18" s="69"/>
      <c r="F18" s="34"/>
      <c r="G18" s="34"/>
      <c r="H18" s="34"/>
      <c r="I18" s="35"/>
    </row>
    <row r="19" spans="2:9" ht="15" customHeight="1" x14ac:dyDescent="0.15">
      <c r="B19" s="49" t="s">
        <v>59</v>
      </c>
      <c r="C19" s="51"/>
      <c r="D19" s="63" t="s">
        <v>20</v>
      </c>
      <c r="E19" s="64"/>
      <c r="F19" s="36"/>
      <c r="G19" s="36"/>
      <c r="H19" s="37"/>
      <c r="I19" s="38"/>
    </row>
  </sheetData>
  <mergeCells count="6">
    <mergeCell ref="D19:E19"/>
    <mergeCell ref="B13:B16"/>
    <mergeCell ref="D17:E17"/>
    <mergeCell ref="D18:E18"/>
    <mergeCell ref="D16:I16"/>
    <mergeCell ref="E13:E15"/>
  </mergeCells>
  <phoneticPr fontId="2" type="noConversion"/>
  <pageMargins left="0.43" right="0.32" top="1" bottom="1" header="0.5" footer="0.5"/>
  <pageSetup paperSize="9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J16"/>
  <sheetViews>
    <sheetView showGridLines="0" zoomScale="80" workbookViewId="0">
      <selection activeCell="O27" sqref="O27"/>
    </sheetView>
  </sheetViews>
  <sheetFormatPr defaultRowHeight="15" customHeight="1" x14ac:dyDescent="0.15"/>
  <cols>
    <col min="1" max="1" width="2.33203125" customWidth="1"/>
  </cols>
  <sheetData>
    <row r="16" spans="10:10" ht="15" customHeight="1" x14ac:dyDescent="0.15">
      <c r="J16" s="13"/>
    </row>
  </sheetData>
  <phoneticPr fontId="2" type="noConversion"/>
  <pageMargins left="0.75" right="0.75" top="1" bottom="1" header="0.5" footer="0.5"/>
  <pageSetup paperSize="9" orientation="portrait" horizontalDpi="4294967292" verticalDpi="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4</vt:i4>
      </vt:variant>
    </vt:vector>
  </HeadingPairs>
  <TitlesOfParts>
    <vt:vector size="4" baseType="lpstr">
      <vt:lpstr>정답</vt:lpstr>
      <vt:lpstr>보기1</vt:lpstr>
      <vt:lpstr>보기2</vt:lpstr>
      <vt:lpstr>보기3</vt:lpstr>
    </vt:vector>
  </TitlesOfParts>
  <Company>한국표계산연구소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정수천</dc:creator>
  <cp:lastModifiedBy>user</cp:lastModifiedBy>
  <cp:lastPrinted>2003-03-14T06:03:36Z</cp:lastPrinted>
  <dcterms:created xsi:type="dcterms:W3CDTF">1999-02-18T14:21:34Z</dcterms:created>
  <dcterms:modified xsi:type="dcterms:W3CDTF">2014-07-02T07:27:07Z</dcterms:modified>
</cp:coreProperties>
</file>